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
    </mc:Choice>
  </mc:AlternateContent>
  <bookViews>
    <workbookView windowWidth="27945" windowHeight="12375"/>
  </bookViews>
  <sheets>
    <sheet name="行政职能科室申报表" sheetId="1" r:id="rId1"/>
  </sheets>
  <definedNames>
    <definedName name="_xlnm._FilterDatabase" localSheetId="0" hidden="1">行政职能科室申报表!$A$2:$H$37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01E7CE1E9025409A81D0C2179F19C288"/>
        <xdr:cNvPicPr>
          <a:picLocks noChangeAspect="1"/>
        </xdr:cNvPicPr>
      </xdr:nvPicPr>
      <xdr:blipFill>
        <a:blip r:embed="rId1"/>
        <a:stretch>
          <a:fillRect/>
        </a:stretch>
      </xdr:blipFill>
      <xdr:spPr>
        <a:xfrm>
          <a:off x="1623695" y="11229975"/>
          <a:ext cx="2371725" cy="5019675"/>
        </a:xfrm>
        <a:prstGeom prst="rect">
          <a:avLst/>
        </a:prstGeom>
        <a:noFill/>
        <a:ln w="9525">
          <a:noFill/>
        </a:ln>
      </xdr:spPr>
    </xdr:pic>
  </etc:cellImage>
  <etc:cellImage>
    <xdr:pic>
      <xdr:nvPicPr>
        <xdr:cNvPr id="5" name="ID_4BABBEFAE61C47909BA92B51EE69331E"/>
        <xdr:cNvPicPr>
          <a:picLocks noChangeAspect="1"/>
        </xdr:cNvPicPr>
      </xdr:nvPicPr>
      <xdr:blipFill>
        <a:blip r:embed="rId2"/>
        <a:stretch>
          <a:fillRect/>
        </a:stretch>
      </xdr:blipFill>
      <xdr:spPr>
        <a:xfrm>
          <a:off x="2605405" y="17325975"/>
          <a:ext cx="6143625" cy="5000625"/>
        </a:xfrm>
        <a:prstGeom prst="rect">
          <a:avLst/>
        </a:prstGeom>
        <a:noFill/>
        <a:ln w="9525">
          <a:noFill/>
        </a:ln>
      </xdr:spPr>
    </xdr:pic>
  </etc:cellImage>
  <etc:cellImage>
    <xdr:pic>
      <xdr:nvPicPr>
        <xdr:cNvPr id="7" name="ID_FFB0FD141B6C4A98875A35B3DF444E7C" descr="IMG_258"/>
        <xdr:cNvPicPr>
          <a:picLocks noChangeAspect="1"/>
        </xdr:cNvPicPr>
      </xdr:nvPicPr>
      <xdr:blipFill>
        <a:blip r:embed="rId3"/>
        <a:stretch>
          <a:fillRect/>
        </a:stretch>
      </xdr:blipFill>
      <xdr:spPr>
        <a:xfrm>
          <a:off x="2605405" y="3914775"/>
          <a:ext cx="1038225" cy="685800"/>
        </a:xfrm>
        <a:prstGeom prst="rect">
          <a:avLst/>
        </a:prstGeom>
        <a:noFill/>
        <a:ln w="9525">
          <a:noFill/>
        </a:ln>
      </xdr:spPr>
    </xdr:pic>
  </etc:cellImage>
  <etc:cellImage>
    <xdr:pic>
      <xdr:nvPicPr>
        <xdr:cNvPr id="9" name="ID_D4FBF40BFB8D4A16934CBC56E52D11FE" descr="IMG_259"/>
        <xdr:cNvPicPr>
          <a:picLocks noChangeAspect="1"/>
        </xdr:cNvPicPr>
      </xdr:nvPicPr>
      <xdr:blipFill>
        <a:blip r:embed="rId4"/>
        <a:stretch>
          <a:fillRect/>
        </a:stretch>
      </xdr:blipFill>
      <xdr:spPr>
        <a:xfrm>
          <a:off x="2605405" y="6353175"/>
          <a:ext cx="838200" cy="1000125"/>
        </a:xfrm>
        <a:prstGeom prst="rect">
          <a:avLst/>
        </a:prstGeom>
        <a:noFill/>
        <a:ln w="9525">
          <a:noFill/>
        </a:ln>
      </xdr:spPr>
    </xdr:pic>
  </etc:cellImage>
  <etc:cellImage>
    <xdr:pic>
      <xdr:nvPicPr>
        <xdr:cNvPr id="11" name="ID_B80BB4CDC038479F98378EA1531C0B67" descr="IMG_256"/>
        <xdr:cNvPicPr>
          <a:picLocks noChangeAspect="1"/>
        </xdr:cNvPicPr>
      </xdr:nvPicPr>
      <xdr:blipFill>
        <a:blip r:embed="rId5"/>
        <a:stretch>
          <a:fillRect/>
        </a:stretch>
      </xdr:blipFill>
      <xdr:spPr>
        <a:xfrm>
          <a:off x="2605405" y="10010775"/>
          <a:ext cx="704850" cy="1171575"/>
        </a:xfrm>
        <a:prstGeom prst="rect">
          <a:avLst/>
        </a:prstGeom>
        <a:noFill/>
        <a:ln w="9525">
          <a:noFill/>
        </a:ln>
      </xdr:spPr>
    </xdr:pic>
  </etc:cellImage>
  <etc:cellImage>
    <xdr:pic>
      <xdr:nvPicPr>
        <xdr:cNvPr id="13" name="ID_F0D1D4ADA4F14D8DA5886E48AA6988A0" descr="IMG_314"/>
        <xdr:cNvPicPr>
          <a:picLocks noChangeAspect="1"/>
        </xdr:cNvPicPr>
      </xdr:nvPicPr>
      <xdr:blipFill>
        <a:blip r:embed="rId6"/>
        <a:stretch>
          <a:fillRect/>
        </a:stretch>
      </xdr:blipFill>
      <xdr:spPr>
        <a:xfrm>
          <a:off x="2605405" y="12449175"/>
          <a:ext cx="923925" cy="1019175"/>
        </a:xfrm>
        <a:prstGeom prst="rect">
          <a:avLst/>
        </a:prstGeom>
        <a:noFill/>
        <a:ln w="9525">
          <a:noFill/>
        </a:ln>
      </xdr:spPr>
    </xdr:pic>
  </etc:cellImage>
  <etc:cellImage>
    <xdr:pic>
      <xdr:nvPicPr>
        <xdr:cNvPr id="3" name="ID_39C4D70DC88D465EBB7FAB36B7CF8795"/>
        <xdr:cNvPicPr>
          <a:picLocks noChangeAspect="1"/>
        </xdr:cNvPicPr>
      </xdr:nvPicPr>
      <xdr:blipFill>
        <a:blip r:embed="rId7"/>
        <a:stretch>
          <a:fillRect/>
        </a:stretch>
      </xdr:blipFill>
      <xdr:spPr>
        <a:xfrm>
          <a:off x="2605405" y="24965660"/>
          <a:ext cx="7086600" cy="6153150"/>
        </a:xfrm>
        <a:prstGeom prst="rect">
          <a:avLst/>
        </a:prstGeom>
        <a:noFill/>
        <a:ln w="9525">
          <a:noFill/>
        </a:ln>
      </xdr:spPr>
    </xdr:pic>
  </etc:cellImage>
  <etc:cellImage>
    <xdr:pic>
      <xdr:nvPicPr>
        <xdr:cNvPr id="15" name="ID_2EE1C0EBA8B941EEA297AD1169E1FD75"/>
        <xdr:cNvPicPr>
          <a:picLocks noChangeAspect="1"/>
        </xdr:cNvPicPr>
      </xdr:nvPicPr>
      <xdr:blipFill>
        <a:blip r:embed="rId8"/>
        <a:stretch>
          <a:fillRect/>
        </a:stretch>
      </xdr:blipFill>
      <xdr:spPr>
        <a:xfrm>
          <a:off x="2605405" y="25956260"/>
          <a:ext cx="5981700" cy="6391275"/>
        </a:xfrm>
        <a:prstGeom prst="rect">
          <a:avLst/>
        </a:prstGeom>
        <a:noFill/>
        <a:ln w="9525">
          <a:noFill/>
        </a:ln>
      </xdr:spPr>
    </xdr:pic>
  </etc:cellImage>
  <etc:cellImage>
    <xdr:pic>
      <xdr:nvPicPr>
        <xdr:cNvPr id="17" name="ID_B30B00A7241B4AF2B2A2A3DEABF1FD27"/>
        <xdr:cNvPicPr>
          <a:picLocks noChangeAspect="1"/>
        </xdr:cNvPicPr>
      </xdr:nvPicPr>
      <xdr:blipFill>
        <a:blip r:embed="rId9"/>
        <a:stretch>
          <a:fillRect/>
        </a:stretch>
      </xdr:blipFill>
      <xdr:spPr>
        <a:xfrm>
          <a:off x="2605405" y="26946860"/>
          <a:ext cx="5657850" cy="5838825"/>
        </a:xfrm>
        <a:prstGeom prst="rect">
          <a:avLst/>
        </a:prstGeom>
        <a:noFill/>
        <a:ln w="9525">
          <a:noFill/>
        </a:ln>
      </xdr:spPr>
    </xdr:pic>
  </etc:cellImage>
  <etc:cellImage>
    <xdr:pic>
      <xdr:nvPicPr>
        <xdr:cNvPr id="20" name="ID_6E823DCA7D434C72B7CA7BF541BFDF07"/>
        <xdr:cNvPicPr>
          <a:picLocks noChangeAspect="1"/>
        </xdr:cNvPicPr>
      </xdr:nvPicPr>
      <xdr:blipFill>
        <a:blip r:embed="rId10"/>
        <a:stretch>
          <a:fillRect/>
        </a:stretch>
      </xdr:blipFill>
      <xdr:spPr>
        <a:xfrm>
          <a:off x="2605405" y="22984460"/>
          <a:ext cx="4905375" cy="6753225"/>
        </a:xfrm>
        <a:prstGeom prst="rect">
          <a:avLst/>
        </a:prstGeom>
        <a:noFill/>
        <a:ln w="9525">
          <a:noFill/>
        </a:ln>
      </xdr:spPr>
    </xdr:pic>
  </etc:cellImage>
  <etc:cellImage>
    <xdr:pic>
      <xdr:nvPicPr>
        <xdr:cNvPr id="28" name="ID_44400AC9C73F41EEA4539B0AF0FBE32F"/>
        <xdr:cNvPicPr>
          <a:picLocks noChangeAspect="1"/>
        </xdr:cNvPicPr>
      </xdr:nvPicPr>
      <xdr:blipFill>
        <a:blip r:embed="rId11"/>
        <a:stretch>
          <a:fillRect/>
        </a:stretch>
      </xdr:blipFill>
      <xdr:spPr>
        <a:xfrm>
          <a:off x="2605405" y="23975060"/>
          <a:ext cx="5353050" cy="5705475"/>
        </a:xfrm>
        <a:prstGeom prst="rect">
          <a:avLst/>
        </a:prstGeom>
        <a:noFill/>
        <a:ln w="9525">
          <a:noFill/>
        </a:ln>
      </xdr:spPr>
    </xdr:pic>
  </etc:cellImage>
  <etc:cellImage>
    <xdr:pic>
      <xdr:nvPicPr>
        <xdr:cNvPr id="29" name="ID_FCED94EDF67F4079A58FE605CE79EF6B"/>
        <xdr:cNvPicPr>
          <a:picLocks noChangeAspect="1"/>
        </xdr:cNvPicPr>
      </xdr:nvPicPr>
      <xdr:blipFill>
        <a:blip r:embed="rId12"/>
        <a:stretch>
          <a:fillRect/>
        </a:stretch>
      </xdr:blipFill>
      <xdr:spPr>
        <a:xfrm>
          <a:off x="2605405" y="24965660"/>
          <a:ext cx="4772025" cy="6229350"/>
        </a:xfrm>
        <a:prstGeom prst="rect">
          <a:avLst/>
        </a:prstGeom>
        <a:noFill/>
        <a:ln w="9525">
          <a:noFill/>
        </a:ln>
      </xdr:spPr>
    </xdr:pic>
  </etc:cellImage>
  <etc:cellImage>
    <xdr:pic>
      <xdr:nvPicPr>
        <xdr:cNvPr id="31" name="ID_67F21A0B4F5E4B20879C371C775EDA70"/>
        <xdr:cNvPicPr>
          <a:picLocks noChangeAspect="1"/>
        </xdr:cNvPicPr>
      </xdr:nvPicPr>
      <xdr:blipFill>
        <a:blip r:embed="rId13"/>
        <a:stretch>
          <a:fillRect/>
        </a:stretch>
      </xdr:blipFill>
      <xdr:spPr>
        <a:xfrm>
          <a:off x="2605405" y="32890460"/>
          <a:ext cx="3943350" cy="3914775"/>
        </a:xfrm>
        <a:prstGeom prst="rect">
          <a:avLst/>
        </a:prstGeom>
        <a:noFill/>
        <a:ln w="9525">
          <a:noFill/>
        </a:ln>
      </xdr:spPr>
    </xdr:pic>
  </etc:cellImage>
  <etc:cellImage>
    <xdr:pic>
      <xdr:nvPicPr>
        <xdr:cNvPr id="32" name="ID_7534607B59CC44188ED3266633D9DCBF"/>
        <xdr:cNvPicPr>
          <a:picLocks noChangeAspect="1"/>
        </xdr:cNvPicPr>
      </xdr:nvPicPr>
      <xdr:blipFill>
        <a:blip r:embed="rId14"/>
        <a:stretch>
          <a:fillRect/>
        </a:stretch>
      </xdr:blipFill>
      <xdr:spPr>
        <a:xfrm>
          <a:off x="2605405" y="35862260"/>
          <a:ext cx="3800475" cy="3962400"/>
        </a:xfrm>
        <a:prstGeom prst="rect">
          <a:avLst/>
        </a:prstGeom>
        <a:noFill/>
        <a:ln w="9525">
          <a:noFill/>
        </a:ln>
      </xdr:spPr>
    </xdr:pic>
  </etc:cellImage>
  <etc:cellImage>
    <xdr:pic>
      <xdr:nvPicPr>
        <xdr:cNvPr id="35" name="ID_91EA85F3280945F6A5B9984F9B981F08"/>
        <xdr:cNvPicPr>
          <a:picLocks noChangeAspect="1"/>
        </xdr:cNvPicPr>
      </xdr:nvPicPr>
      <xdr:blipFill>
        <a:blip r:embed="rId15"/>
        <a:stretch>
          <a:fillRect/>
        </a:stretch>
      </xdr:blipFill>
      <xdr:spPr>
        <a:xfrm>
          <a:off x="2605405" y="20671155"/>
          <a:ext cx="3381375" cy="3743325"/>
        </a:xfrm>
        <a:prstGeom prst="rect">
          <a:avLst/>
        </a:prstGeom>
        <a:noFill/>
        <a:ln w="9525">
          <a:noFill/>
        </a:ln>
      </xdr:spPr>
    </xdr:pic>
  </etc:cellImage>
  <etc:cellImage>
    <xdr:pic>
      <xdr:nvPicPr>
        <xdr:cNvPr id="36" name="ID_9FAF43ED8F534EF8B156C3AB8A844C8C"/>
        <xdr:cNvPicPr>
          <a:picLocks noChangeAspect="1"/>
        </xdr:cNvPicPr>
      </xdr:nvPicPr>
      <xdr:blipFill>
        <a:blip r:embed="rId16"/>
        <a:stretch>
          <a:fillRect/>
        </a:stretch>
      </xdr:blipFill>
      <xdr:spPr>
        <a:xfrm>
          <a:off x="2605405" y="19680555"/>
          <a:ext cx="5829300" cy="3657600"/>
        </a:xfrm>
        <a:prstGeom prst="rect">
          <a:avLst/>
        </a:prstGeom>
        <a:noFill/>
        <a:ln w="9525">
          <a:noFill/>
        </a:ln>
      </xdr:spPr>
    </xdr:pic>
  </etc:cellImage>
  <etc:cellImage>
    <xdr:pic>
      <xdr:nvPicPr>
        <xdr:cNvPr id="37" name="ID_464C2642BDEA4DA2B4D4D7D799F33840"/>
        <xdr:cNvPicPr>
          <a:picLocks noChangeAspect="1"/>
        </xdr:cNvPicPr>
      </xdr:nvPicPr>
      <xdr:blipFill>
        <a:blip r:embed="rId17"/>
        <a:stretch>
          <a:fillRect/>
        </a:stretch>
      </xdr:blipFill>
      <xdr:spPr>
        <a:xfrm>
          <a:off x="2605405" y="29586555"/>
          <a:ext cx="7572375" cy="4619625"/>
        </a:xfrm>
        <a:prstGeom prst="rect">
          <a:avLst/>
        </a:prstGeom>
        <a:noFill/>
        <a:ln w="9525">
          <a:noFill/>
        </a:ln>
      </xdr:spPr>
    </xdr:pic>
  </etc:cellImage>
  <etc:cellImage>
    <xdr:pic>
      <xdr:nvPicPr>
        <xdr:cNvPr id="39" name="ID_E4A6FEEFAEAA4D5CB35737BA25A17208"/>
        <xdr:cNvPicPr>
          <a:picLocks noChangeAspect="1"/>
        </xdr:cNvPicPr>
      </xdr:nvPicPr>
      <xdr:blipFill>
        <a:blip r:embed="rId18"/>
        <a:stretch>
          <a:fillRect/>
        </a:stretch>
      </xdr:blipFill>
      <xdr:spPr>
        <a:xfrm>
          <a:off x="2605405" y="19764375"/>
          <a:ext cx="7115175" cy="5772150"/>
        </a:xfrm>
        <a:prstGeom prst="rect">
          <a:avLst/>
        </a:prstGeom>
        <a:noFill/>
        <a:ln w="9525">
          <a:noFill/>
        </a:ln>
      </xdr:spPr>
    </xdr:pic>
  </etc:cellImage>
  <etc:cellImage>
    <xdr:pic>
      <xdr:nvPicPr>
        <xdr:cNvPr id="42" name="ID_8C38B56146374251A066676F1887E993"/>
        <xdr:cNvPicPr>
          <a:picLocks noChangeAspect="1"/>
        </xdr:cNvPicPr>
      </xdr:nvPicPr>
      <xdr:blipFill>
        <a:blip r:embed="rId19"/>
        <a:stretch>
          <a:fillRect/>
        </a:stretch>
      </xdr:blipFill>
      <xdr:spPr>
        <a:xfrm>
          <a:off x="2605405" y="19459575"/>
          <a:ext cx="4867275" cy="6029325"/>
        </a:xfrm>
        <a:prstGeom prst="rect">
          <a:avLst/>
        </a:prstGeom>
        <a:noFill/>
        <a:ln w="9525">
          <a:noFill/>
        </a:ln>
      </xdr:spPr>
    </xdr:pic>
  </etc:cellImage>
  <etc:cellImage>
    <xdr:pic>
      <xdr:nvPicPr>
        <xdr:cNvPr id="47" name="ID_F35C30496FF041779B721DE5765EAE08"/>
        <xdr:cNvPicPr>
          <a:picLocks noChangeAspect="1"/>
        </xdr:cNvPicPr>
      </xdr:nvPicPr>
      <xdr:blipFill>
        <a:blip r:embed="rId20"/>
        <a:stretch>
          <a:fillRect/>
        </a:stretch>
      </xdr:blipFill>
      <xdr:spPr>
        <a:xfrm>
          <a:off x="2020570" y="24320500"/>
          <a:ext cx="3962400" cy="4105275"/>
        </a:xfrm>
        <a:prstGeom prst="rect">
          <a:avLst/>
        </a:prstGeom>
        <a:noFill/>
        <a:ln w="9525">
          <a:noFill/>
        </a:ln>
      </xdr:spPr>
    </xdr:pic>
  </etc:cellImage>
  <etc:cellImage>
    <xdr:pic>
      <xdr:nvPicPr>
        <xdr:cNvPr id="49" name="ID_5B070ED8410C477498B1E9E3CE9B5C0F"/>
        <xdr:cNvPicPr>
          <a:picLocks noChangeAspect="1"/>
        </xdr:cNvPicPr>
      </xdr:nvPicPr>
      <xdr:blipFill>
        <a:blip r:embed="rId21"/>
        <a:stretch>
          <a:fillRect/>
        </a:stretch>
      </xdr:blipFill>
      <xdr:spPr>
        <a:xfrm>
          <a:off x="2020570" y="6337300"/>
          <a:ext cx="10668000" cy="14230350"/>
        </a:xfrm>
        <a:prstGeom prst="rect">
          <a:avLst/>
        </a:prstGeom>
        <a:noFill/>
        <a:ln w="9525">
          <a:noFill/>
        </a:ln>
      </xdr:spPr>
    </xdr:pic>
  </etc:cellImage>
  <etc:cellImage>
    <xdr:pic>
      <xdr:nvPicPr>
        <xdr:cNvPr id="51" name="ID_1E8D9CE61AF445FEA7F114BD02C809BE"/>
        <xdr:cNvPicPr>
          <a:picLocks noChangeAspect="1"/>
        </xdr:cNvPicPr>
      </xdr:nvPicPr>
      <xdr:blipFill>
        <a:blip r:embed="rId22"/>
        <a:stretch>
          <a:fillRect/>
        </a:stretch>
      </xdr:blipFill>
      <xdr:spPr>
        <a:xfrm>
          <a:off x="2020570" y="28816300"/>
          <a:ext cx="5048250" cy="2771775"/>
        </a:xfrm>
        <a:prstGeom prst="rect">
          <a:avLst/>
        </a:prstGeom>
        <a:noFill/>
        <a:ln w="9525">
          <a:noFill/>
        </a:ln>
      </xdr:spPr>
    </xdr:pic>
  </etc:cellImage>
  <etc:cellImage>
    <xdr:pic>
      <xdr:nvPicPr>
        <xdr:cNvPr id="8" name="ID_23A58F29ADA44D44BC9FED6DFBD89643" descr="post_object_image_3936125141"/>
        <xdr:cNvPicPr/>
      </xdr:nvPicPr>
      <xdr:blipFill>
        <a:blip r:embed="rId23"/>
        <a:stretch>
          <a:fillRect/>
        </a:stretch>
      </xdr:blipFill>
      <xdr:spPr>
        <a:xfrm>
          <a:off x="0" y="0"/>
          <a:ext cx="6076950" cy="5619750"/>
        </a:xfrm>
        <a:prstGeom prst="rect">
          <a:avLst/>
        </a:prstGeom>
      </xdr:spPr>
    </xdr:pic>
  </etc:cellImage>
  <etc:cellImage>
    <xdr:pic>
      <xdr:nvPicPr>
        <xdr:cNvPr id="10" name="ID_264D0AB6F1C64A63929C139D682BFC0C"/>
        <xdr:cNvPicPr>
          <a:picLocks noChangeAspect="1"/>
        </xdr:cNvPicPr>
      </xdr:nvPicPr>
      <xdr:blipFill>
        <a:blip r:embed="rId24"/>
        <a:stretch>
          <a:fillRect/>
        </a:stretch>
      </xdr:blipFill>
      <xdr:spPr>
        <a:xfrm>
          <a:off x="2020570" y="95799910"/>
          <a:ext cx="9953625" cy="6581775"/>
        </a:xfrm>
        <a:prstGeom prst="rect">
          <a:avLst/>
        </a:prstGeom>
        <a:noFill/>
        <a:ln w="9525">
          <a:noFill/>
        </a:ln>
      </xdr:spPr>
    </xdr:pic>
  </etc:cellImage>
  <etc:cellImage>
    <xdr:pic>
      <xdr:nvPicPr>
        <xdr:cNvPr id="2" name="ID_3AF06F3825BA4CAA819B110B0E089238"/>
        <xdr:cNvPicPr>
          <a:picLocks noChangeAspect="1"/>
        </xdr:cNvPicPr>
      </xdr:nvPicPr>
      <xdr:blipFill>
        <a:blip r:embed="rId25"/>
        <a:stretch>
          <a:fillRect/>
        </a:stretch>
      </xdr:blipFill>
      <xdr:spPr>
        <a:xfrm>
          <a:off x="2020570" y="25262840"/>
          <a:ext cx="3352800" cy="3829050"/>
        </a:xfrm>
        <a:prstGeom prst="rect">
          <a:avLst/>
        </a:prstGeom>
        <a:noFill/>
        <a:ln w="9525">
          <a:noFill/>
        </a:ln>
      </xdr:spPr>
    </xdr:pic>
  </etc:cellImage>
  <etc:cellImage>
    <xdr:pic>
      <xdr:nvPicPr>
        <xdr:cNvPr id="18" name="ID_605863FF2B1840EFA88B787C0BB9B8FB"/>
        <xdr:cNvPicPr>
          <a:picLocks noChangeAspect="1"/>
        </xdr:cNvPicPr>
      </xdr:nvPicPr>
      <xdr:blipFill>
        <a:blip r:embed="rId26"/>
        <a:stretch>
          <a:fillRect/>
        </a:stretch>
      </xdr:blipFill>
      <xdr:spPr>
        <a:xfrm>
          <a:off x="2020570" y="27447240"/>
          <a:ext cx="6781800" cy="7467600"/>
        </a:xfrm>
        <a:prstGeom prst="rect">
          <a:avLst/>
        </a:prstGeom>
        <a:noFill/>
        <a:ln w="9525">
          <a:noFill/>
        </a:ln>
      </xdr:spPr>
    </xdr:pic>
  </etc:cellImage>
  <etc:cellImage>
    <xdr:pic>
      <xdr:nvPicPr>
        <xdr:cNvPr id="19" name="ID_9C73E2BDA1834241A2CCCCBD64FA7FC4"/>
        <xdr:cNvPicPr>
          <a:picLocks noChangeAspect="1"/>
        </xdr:cNvPicPr>
      </xdr:nvPicPr>
      <xdr:blipFill>
        <a:blip r:embed="rId27"/>
        <a:stretch>
          <a:fillRect/>
        </a:stretch>
      </xdr:blipFill>
      <xdr:spPr>
        <a:xfrm>
          <a:off x="2020570" y="29326840"/>
          <a:ext cx="5314950" cy="3190875"/>
        </a:xfrm>
        <a:prstGeom prst="rect">
          <a:avLst/>
        </a:prstGeom>
        <a:noFill/>
        <a:ln w="9525">
          <a:noFill/>
        </a:ln>
      </xdr:spPr>
    </xdr:pic>
  </etc:cellImage>
  <etc:cellImage>
    <xdr:pic>
      <xdr:nvPicPr>
        <xdr:cNvPr id="6" name="ID_5578F5B56663458BAA36B0EF9327F519"/>
        <xdr:cNvPicPr>
          <a:picLocks noChangeAspect="1"/>
        </xdr:cNvPicPr>
      </xdr:nvPicPr>
      <xdr:blipFill>
        <a:blip r:embed="rId28"/>
        <a:stretch>
          <a:fillRect/>
        </a:stretch>
      </xdr:blipFill>
      <xdr:spPr>
        <a:xfrm>
          <a:off x="2020570" y="9419590"/>
          <a:ext cx="3771900" cy="8201025"/>
        </a:xfrm>
        <a:prstGeom prst="rect">
          <a:avLst/>
        </a:prstGeom>
        <a:noFill/>
        <a:ln w="9525">
          <a:noFill/>
        </a:ln>
      </xdr:spPr>
    </xdr:pic>
  </etc:cellImage>
</etc:cellImages>
</file>

<file path=xl/sharedStrings.xml><?xml version="1.0" encoding="utf-8"?>
<sst xmlns="http://schemas.openxmlformats.org/spreadsheetml/2006/main" count="175" uniqueCount="120">
  <si>
    <t>泸州市中医医院2026年度家具采购清单</t>
  </si>
  <si>
    <t>项目名称</t>
  </si>
  <si>
    <r>
      <rPr>
        <sz val="11"/>
        <rFont val="仿宋_GB2312"/>
        <charset val="134"/>
      </rPr>
      <t>尺寸</t>
    </r>
    <r>
      <rPr>
        <sz val="11"/>
        <color rgb="FFFF0000"/>
        <rFont val="仿宋_GB2312"/>
        <charset val="134"/>
      </rPr>
      <t>（±1㎝）</t>
    </r>
  </si>
  <si>
    <t>参考样式</t>
  </si>
  <si>
    <t>参考技术参数</t>
  </si>
  <si>
    <t>采购数量</t>
  </si>
  <si>
    <t>单位</t>
  </si>
  <si>
    <t>需求部门</t>
  </si>
  <si>
    <t>办公桌</t>
  </si>
  <si>
    <t>长140cm*宽70cm*高76cm</t>
  </si>
  <si>
    <t>1.基材：采用中密度纤维板，
2.面材：采用实木木皮
3.粘胶剂：白乳胶
4.五金配件1：铝合金拉手，
5.五金配件2：阻尼缓冲导轨、拉出安全性(功能)试验负荷≤20kg、操作力(功能)M＜40kg、耐久性(功能)、下沉量(功能)均合格；外观性能-金属件：电镀件无露底、毛刺、镀层脱落、锈蚀等、无起泡、烧焦，无光泽(整体异色)、针孔、裂纹、斑点等；喷漆(塑)涂层无漏喷、锈蚀、脱色、掉色等、应光滑均匀，色泽一致，应无流挂、疙瘩、皱皮、飞漆等。
6.五金配件3：液压缓冲铰链，
7.五金配件4：锁具，弹子锁钥匙不同牙花数、弹子锁互开率、锁舌伸出长度均合格；牢固度，锁头固定连接静拉力、锁头固定连接扭矩、弹子锁使用寿命均合格
8.五金配件5：三合一连接件，
9.油漆：采用水性油漆涂装
10.配置：主台面台面板厚度≥60mm。其余板材厚度≥15mm板。主台面双开过线孔，配银色毛刷线盒盖。台下配落地三抽柜和主机箱柜。主台面下配木质键盘抽，工艺键盘吊柜。主机箱处配散热孔。桌体内置走向工艺结构。
11.产品符合GB/T3324-2024标准。
12.成品需牢靠、不松动、使用安全。</t>
  </si>
  <si>
    <t>张</t>
  </si>
  <si>
    <t>城南药学部</t>
  </si>
  <si>
    <t>行政办公椅</t>
  </si>
  <si>
    <t>长53-56cm*宽54-56cm*高91-93cm</t>
  </si>
  <si>
    <t>1.面料：采用超纤皮面料，
2.内衬板：采用实木多层板材质，厚度12-15（mm）
3.内填充物：高弹海绵
4.框架：采用钢制脚架，钢管厚度≥1.2mm，冲压件应无脱层、裂缝，涂层应无漏喷、锈蚀，涂层应光滑均匀，色泽一致，应无流挂、疙瘩、皱，皮、飞漆等缺陷；可接触的棱角与棱倒圆半径不应小于2mm，其他所有的边应圆滑、无毛刺。
5.配置：整体称重≥160kg；坐垫厚度7cm，
6.成品需牢靠、不松动、使用安全。</t>
  </si>
  <si>
    <t>把</t>
  </si>
  <si>
    <t>定制长条桌1</t>
  </si>
  <si>
    <t>长150cm*宽60cm*高75cm</t>
  </si>
  <si>
    <t>1.基材：桌面板采用实木多层板，桌架采用钢质桌架。
2.面材：桌面板采用实木木皮
3.粘胶剂：白乳胶
4.油漆：桌面板采用水性油漆涂装，桌架金属件-喷漆(塑)涂层：应无漏喷、锈蚀、脱色、掉色等；应光滑均匀，色泽一致，应无流挂、疙瘩、皱皮、飞漆等；
5.工艺：桌架上部连接处采用咬合+焊接工艺，使桌子更加稳固。
6.配置：主台面台面板厚度≥18mm。钢制桌架壁厚≥1.2mm，截面尺寸60*60mm。
7.产品符合GB/T3324-2024标准。
8.成品需牢靠、不松动、使用安全。</t>
  </si>
  <si>
    <t>后勤保障部</t>
  </si>
  <si>
    <t>城南宿舍</t>
  </si>
  <si>
    <t>病员椅</t>
  </si>
  <si>
    <t>长43cm*宽50cm*高99cm</t>
  </si>
  <si>
    <t>1.基材：采用橡胶木原木材质。
2.五金配件：螺丝。
3.油漆：采用水性油漆涂装
4.工艺：榫卯工艺结构。
5.产品符合GB/T3324-2024标准。
6.成品需牢靠、不松动、使用安全。</t>
  </si>
  <si>
    <t>城南门诊部</t>
  </si>
  <si>
    <t>铁皮柜（五节柜）</t>
  </si>
  <si>
    <t>长90cm*宽390cm*高200cm</t>
  </si>
  <si>
    <r>
      <rPr>
        <sz val="9"/>
        <rFont val="仿宋_GB2312"/>
        <charset val="134"/>
      </rPr>
      <t>1.基材：冷轧钢板材质，板材</t>
    </r>
    <r>
      <rPr>
        <sz val="9"/>
        <color rgb="FFFF0000"/>
        <rFont val="仿宋_GB2312"/>
        <charset val="134"/>
      </rPr>
      <t>实厚≥0.8mm</t>
    </r>
    <r>
      <rPr>
        <sz val="9"/>
        <rFont val="仿宋_GB2312"/>
        <charset val="134"/>
      </rPr>
      <t>，
2.涂层;粉末涂料，相关技术要求：外观性能-金属件喷漆（塑）涂层,无漏喷、锈蚀、脱色、掉色等；光滑均匀，色泽一致，无流挂、疙瘩、皱皮、飞漆等。
3.五金配件1：铝合金拉手，
4.五金配件2：锁具，弹子锁钥匙不同牙花数、弹子锁互开率、锁舌伸出长度均合格；牢固度，锁头固定连接静拉力、锁头固定连接扭矩、弹子锁使用寿命均合格
5.配置：五节柜工艺，单节对开柜门。整体折弯焊接工艺成型，焊接处整体打磨光滑圆润，无尖锐利角。
6.产品符合GB/T 3325-2024标准。
7.成品需牢靠、不松动、使用安全。</t>
    </r>
  </si>
  <si>
    <t>组</t>
  </si>
  <si>
    <t>城南教培部1组/城南行政办公室2组</t>
  </si>
  <si>
    <t>铁皮书柜</t>
  </si>
  <si>
    <t>长85cm*宽40cm*高180cm</t>
  </si>
  <si>
    <r>
      <rPr>
        <sz val="9"/>
        <rFont val="仿宋_GB2312"/>
        <charset val="134"/>
      </rPr>
      <t>1.基材：冷轧钢板材质，板材</t>
    </r>
    <r>
      <rPr>
        <sz val="9"/>
        <color rgb="FFFF0000"/>
        <rFont val="仿宋_GB2312"/>
        <charset val="134"/>
      </rPr>
      <t>实厚≥0.8mm，</t>
    </r>
    <r>
      <rPr>
        <sz val="9"/>
        <rFont val="仿宋_GB2312"/>
        <charset val="134"/>
      </rPr>
      <t xml:space="preserve">
2.涂层;粉末涂料，相关技术要求：外观性能-金属件喷漆（塑）涂层,无漏喷、锈，蚀、脱色、掉色等；光滑均匀，色泽一致，无流挂、疙瘩、皱皮、飞漆等。
3.五金配件1：铝合金拉手
4.五金配件2：锁具，弹子锁钥匙不同牙花数、弹子锁互开率、锁舌伸出长度均合格；牢固度，锁头固定连接静拉力、锁头固定连接扭矩、弹子锁使用寿命均合格
5.通门柜工艺：柜门钢制门框结合钢化玻璃门板，玻璃带带3C标志。柜体门内工艺四块可调节式层板。整体折弯焊接工艺成型，焊接处整体打磨光滑圆润，无尖锐利角。
6.产品符合GB/T 3325-2024标准。
7.成品需牢靠、不松动、使用安全。</t>
    </r>
  </si>
  <si>
    <t>个</t>
  </si>
  <si>
    <t>城南教培部</t>
  </si>
  <si>
    <t>12门铁皮鞋柜</t>
  </si>
  <si>
    <t>长90cm*宽50cm*高180cm</t>
  </si>
  <si>
    <r>
      <rPr>
        <sz val="9"/>
        <rFont val="仿宋_GB2312"/>
        <charset val="134"/>
      </rPr>
      <t>1.基材：采用冷轧钢板材质，板材</t>
    </r>
    <r>
      <rPr>
        <sz val="9"/>
        <color rgb="FFFF0000"/>
        <rFont val="仿宋_GB2312"/>
        <charset val="134"/>
      </rPr>
      <t>实厚≥0.8mm，</t>
    </r>
    <r>
      <rPr>
        <sz val="9"/>
        <rFont val="仿宋_GB2312"/>
        <charset val="134"/>
      </rPr>
      <t>。
2.涂层;粉末涂料，满相关技术要求：外观性能-金属件喷漆（塑）涂层,无漏喷、锈蚀、脱色、掉色等；光滑均匀，色泽一致，无流挂、疙瘩、皱皮、飞漆等。
3.五金配件1：铝合金拉手
4.五金配件2：锁具，弹子锁钥匙不同牙花数、弹子锁互开率、锁舌伸出长度均合格；牢固度，锁头固定连接静拉力、锁头固定连接扭矩、弹子锁使用寿命均合格
5.工艺：12门工艺，单门均带锁，柜体门内无层板。整体折弯焊接工艺成型，焊接处整体打磨光滑圆润，无尖锐利角。
6.产品符合GB/T 3325-2024标准。
7.成品需牢靠、不松动、使用安全。</t>
    </r>
  </si>
  <si>
    <t>城南ICU</t>
  </si>
  <si>
    <t>档案柜（铁皮凭证柜）</t>
  </si>
  <si>
    <r>
      <rPr>
        <sz val="9"/>
        <rFont val="仿宋_GB2312"/>
        <charset val="134"/>
      </rPr>
      <t>1.基材：冷轧钢板材质，板材</t>
    </r>
    <r>
      <rPr>
        <sz val="9"/>
        <color rgb="FFFF0000"/>
        <rFont val="仿宋_GB2312"/>
        <charset val="134"/>
      </rPr>
      <t>实厚≥0.8mm，</t>
    </r>
    <r>
      <rPr>
        <sz val="9"/>
        <rFont val="仿宋_GB2312"/>
        <charset val="134"/>
      </rPr>
      <t xml:space="preserve">
2.涂层;粉末涂料，相关技术要求：外观性能-金属件喷漆（塑）涂层,无漏喷、锈蚀、脱色、掉色等；光滑均匀，色泽一致，无流挂、疙瘩、皱皮、飞漆等。
3.五金配件1：铝合金拉手，
4.五金配件2：锁具，弹子锁钥匙不同牙花数、弹子锁互开率、锁舌伸出长度均合格；牢固度，锁头固定连接静拉力、锁头固定连接扭矩、弹子锁使用寿命均合格
5.配置：五节柜工艺，单节对开柜门，柜体门内工艺一块可调节式层板。可重叠放置也可独立拆分放置。整体折弯焊接工艺成型，焊接处整体打磨光滑圆润，无尖锐利角。
6.产品符合GB/T 3325-2024标准。
7.成品需牢靠、不松动、使用安全。</t>
    </r>
  </si>
  <si>
    <t>城南财务部</t>
  </si>
  <si>
    <t>定制长条沙发椅1</t>
  </si>
  <si>
    <t>长150cm*宽60cm*高80cm</t>
  </si>
  <si>
    <t xml:space="preserve">
1.面料：采用超纤皮面料，
2.内衬板：采用实木多层板材质，
3.内填充物：采用阻燃海绵
4.内框架：采用实木框架结构。
6.配置：坐垫可开启，下方可存放物品，静音脚垫。
7.成品需牢靠、不松动、使用安全。</t>
  </si>
  <si>
    <t>过道</t>
  </si>
  <si>
    <t>大山坪体检中心</t>
  </si>
  <si>
    <t>定制长条沙发椅2</t>
  </si>
  <si>
    <t>长120cm*宽60cm*高80cm</t>
  </si>
  <si>
    <t>定制长条沙发椅3</t>
  </si>
  <si>
    <t>长200cm*宽60cm*高80cm</t>
  </si>
  <si>
    <t>定制长条沙发椅4</t>
  </si>
  <si>
    <t>长130cm*宽60cm*高80cm</t>
  </si>
  <si>
    <t>定制休闲单人沙发</t>
  </si>
  <si>
    <t>长85cm*宽73cm*高72cm</t>
  </si>
  <si>
    <t>1.面料：采用超纤皮面料，
2.内衬板：采用实木多层板材质，
3.内填充物：采用阻燃海绵
4.内框架：采用实木框架结构。
5.配置：带超纤皮靠枕，静音脚垫。
6.成品需牢靠、不松动、使用安全。</t>
  </si>
  <si>
    <t>大厅等候区</t>
  </si>
  <si>
    <t>定制小圆桌1</t>
  </si>
  <si>
    <t>直径60cm高70cm</t>
  </si>
  <si>
    <t>1.18mm厚岩板圆形面层，直径60cm。
2.桌身：橡木框架，超纤皮面层；
3.碳素钢底座，烤漆饰面。
4.成品需牢靠、不松动、使用安全。</t>
  </si>
  <si>
    <t>定制沙发独凳</t>
  </si>
  <si>
    <t>直径35cm高40cm</t>
  </si>
  <si>
    <t>1.面料：采用超纤皮面料，
2.内衬板：采用实木多层板材质，
3.内填充物：采用阻燃海绵
4.内框架：采用实木框架结构。
6.配置：静音脚垫。
7.成品需牢靠、不松动、使用安全。</t>
  </si>
  <si>
    <t>定制长条沙发凳</t>
  </si>
  <si>
    <t>长150cm*宽40cm*高40cm</t>
  </si>
  <si>
    <t>1.面料：采用超纤皮面料，
2.内衬板：采用实木多层板材质，
3.内填充物：采用阻燃海绵
4.内框架：采用实木框架结构。
6.配置：坐垫可开启，下方可存放物品，静音脚垫。
7.成品需牢靠、不松动、使用安全。</t>
  </si>
  <si>
    <t>定制单人沙发椅</t>
  </si>
  <si>
    <t>长70cm*宽76cm*高89cm</t>
  </si>
  <si>
    <t>1.基材：采用橡胶木原木材质
2.面料：采用绒麻面料，
3.靠背坐垫内填充物：采用高弹海绵
4.油漆：采用水性油漆涂装，
5.工艺：榫卯工艺结构。
6.整体配置：坐高45cm，坐宽59cm，靠背及坐垫整体可拆卸清洗，坐垫、靠背厚度均12cm，各部位做弧形处理，无锐角。
7.细部配置：扶手：高度62cm，基材最宽处8m，厚度2.5cm；椅腿：上部最宽处7cm，厚度2.8cm，配静音脚垫；座板和靠背板：外周基材宽度6cm，厚度2.8cm。
8.成品需牢靠、不松动、使用安全。</t>
  </si>
  <si>
    <t>餐厅</t>
  </si>
  <si>
    <t>定制双人沙发椅</t>
  </si>
  <si>
    <t>长146cm*宽78cm*高89cm</t>
  </si>
  <si>
    <t>1.基材：采用橡胶木原木材质
2.面料：采用绒麻面料，
3.靠背坐垫内填充物：采用高弹海绵
4.油漆：采用水性油漆涂装，
5.工艺：榫卯工艺结构。
6.整体配置：坐高45cm，靠背及坐垫整体可拆卸清洗，坐垫、靠背厚度均12cm，各部位做弧形处理，无锐角。
7.细部配置：扶手：高度62cm，基材最宽处8m，厚度2.5cm；椅腿：上部最宽处8cm，厚度3cm，配静音脚垫；座板和靠背板：外周基材宽度8cm，厚度3cm。
8.成品需牢靠、不松动、使用安全，可增大参数中尺寸以满足牢靠、不松动、使用安全的要求。</t>
  </si>
  <si>
    <t>定制等候沙发1</t>
  </si>
  <si>
    <t>长300cm*宽60cm*高65cm</t>
  </si>
  <si>
    <t>1.基材：采用橡胶木原木材质
2.面料：采用阻燃绒麻面料，
3.内衬板：采用实木多层板材质，
4.内填充物：采用阻燃海绵，
5.油漆：采用水性油漆涂装，
6.工艺：榫卯工艺结构。
7.配置：软包靠枕、靠背及坐垫整体可拆卸清洗。
8.成品需牢靠、不松动、使用安全。</t>
  </si>
  <si>
    <t>大厅及护士站</t>
  </si>
  <si>
    <t>城南美容科</t>
  </si>
  <si>
    <t>定制等候沙发2</t>
  </si>
  <si>
    <t>长250cm*宽60cm*高65cm</t>
  </si>
  <si>
    <t>定制茶几</t>
  </si>
  <si>
    <t>长100cm*宽80cm*高40cm</t>
  </si>
  <si>
    <t>1.基材：采用橡胶木原木材质，
2.五金配件：螺丝。
3.油漆：采用水性油漆涂装，
4.工艺：榫卯工艺结构，无锐角，表面所以棱角做弧形，台面四周圆角 R10
5.配置：台面工艺岩板台面，厚度12mm。实木侧板厚度≥30mm，底板厚≥25mm，桌腿直径60mm配静音脚垫，前后各1个抽屉，配静音阻尼缓冲导轨。
6.成品需牢靠、不松动、使用安全。</t>
  </si>
  <si>
    <t>定制角几</t>
  </si>
  <si>
    <t>长45cm*宽45cm*高65cm</t>
  </si>
  <si>
    <t>1.基材：采用橡胶木原木材质，
2.五金配件：螺丝。
3.油漆：采用水性油漆涂装
4.工艺：榫卯工艺结构。
5.配置：橡胶木台面，厚度30mm。桌腿直径40mm，配静音脚垫。
6.成品需牢靠、不松动、使用安全。</t>
  </si>
  <si>
    <t>定制小圆桌2</t>
  </si>
  <si>
    <t>直径60cm*高70cm</t>
  </si>
  <si>
    <t>1.基材：采用橡胶木原木材质。
2.五金配件：螺丝。
3.油漆：采用水性油漆涂装，
4.工艺：榫卯工艺结构。
5.配置：桌面直径60cm，橡胶木台面，厚度25mm。静音脚垫
6.成品需牢靠、不松动、使用安全。</t>
  </si>
  <si>
    <t>定制沙发椅</t>
  </si>
  <si>
    <t>长79cm*宽64cm*高74cm</t>
  </si>
  <si>
    <t>1.基材：采用橡胶木原木材质
2.面料：采用绒麻面料，
3.靠背及坐垫内填充物：采用高弹海绵
4.油漆：采用水性油漆涂装，
5.工艺：榫卯工艺结构。
6.配置软包靠枕、靠背及坐垫整体可拆卸清洗（高粘性魔术贴固定），坐垫厚度12cm。
7.成品需牢靠、不松动、使用安全。</t>
  </si>
  <si>
    <t>旋转凳</t>
  </si>
  <si>
    <t>标准</t>
  </si>
  <si>
    <t>1.面料：采用超纤皮面料
2.内衬板：采用实木多层板材质，
3.内填充物：采用高弹海绵
4.气压杆：通过气杆高度升降调节，气杆安全质量符合GB/T29525标准，安全等级CLASS 4 ，杆件带钢印信息
5.静音轴承滑轮
6.成品需牢靠、不松动、使用安全。</t>
  </si>
  <si>
    <t>1.面料：采用超纤皮面料
2.内衬板：采用实木多层板材质，
3.内填充物：采用高弹海绵
4.气压杆：通过气杆高度升降调节，气杆安全质量符合GB/T29525标准，杆件带钢印信息
5.静音轴承滑轮
6.成品需牢靠、不松动、使用安全。</t>
  </si>
  <si>
    <t>治疗室</t>
  </si>
  <si>
    <t>定制诊断桌</t>
  </si>
  <si>
    <t>长220cm*宽80cm*高75cm</t>
  </si>
  <si>
    <t>1.基材：面板及抽屉采用中密度纤维板，桌脚及抽屉采用橡胶木原木板
2.面材：采用实木木皮
3.粘胶剂：白乳色
4.五金配件1：铝合金拉手。
5.五金配件2：阻尼缓冲导轨，
6.五金配件2：三合一连接件，
7.木才部分油漆：采用水性油漆涂装。
8.配置：主台台面板厚度≥50mm。配3个抽屉，抽屉板材厚度≥15mm，抽屉外框架板材厚度20mm。台下配落地式抽柜和主机箱柜。一端25mm厚亚克力材质侧脚，一端大橡胶木侧脚厚度≥25mm。主台面开过线孔，配银色毛刷线盒盖。
9.成品需牢靠、不松动、使用安全。</t>
  </si>
  <si>
    <t>医生办公室</t>
  </si>
  <si>
    <t>定制实木椅</t>
  </si>
  <si>
    <t>1.基材：采用橡胶木原木材质，
2.面料：采用阻燃绒麻面料
3.内衬板：采用实木多层板材质
4.内填充物：采用高弹海绵，厚度7cm
5.油漆：采用水性油漆涂装。
6.工艺：榫卯工艺结构。
7.成品需牢靠、不松动、使用安全。</t>
  </si>
  <si>
    <t>旋转椅</t>
  </si>
  <si>
    <t>1.面料：采用超纤皮面料
2.内衬板：采用实木多层板材质，
3.内填充物：采用高弹海绵
4.气压杆：通过气杆高度升降调节，气杆安全质量符合GB/T29525标准，安全等级CLASS 4 ，杆件带钢印信息，提供带CMA检测报告。
5.框架：采用钢制脚架，钢管壁厚≥1.2mm， 冲压件应无脱层、裂缝，涂层应无漏喷、锈蚀，涂层应光滑均匀，色泽一致，应无流挂、疙瘩、皱，皮、飞漆等缺陷；可接触的棱角与棱倒圆半径不应小于2mm，其他所有的边应圆滑、无毛刺；
5.静音轴承滑轮
6.成品需牢靠、不松动、使用安全。</t>
  </si>
  <si>
    <t>定制长条桌2</t>
  </si>
  <si>
    <t>长120cm*宽60cm*高75cm</t>
  </si>
  <si>
    <t>1.基材：采用橡胶木原木材质
2.油漆：采用水性油漆涂装。
3.工艺：榫卯工艺结构。
4.工艺：桌面厚度35mm，下沿横版截面80*30mm，桌腿界面尺寸60*40mm，竖格栅界面尺寸25*25mm。
5.成品需牢靠、不松动、使用安全。</t>
  </si>
  <si>
    <t>拍照室</t>
  </si>
  <si>
    <t>定制小圆凳</t>
  </si>
  <si>
    <t>长56cm*宽46cm*高79cm</t>
  </si>
  <si>
    <t>1.基材：采用橡胶木原木材质
2.面料：采用超纤皮面料
3.内衬板：采用实木多层板材质，
4.内填充物：采用高弹海绵，
5.油漆：采用水性油漆涂装。
6.工艺：榫卯工艺结构。
7.配置：坐垫厚度5cm，配静音脚垫；
8.成品需牢靠、不松动、使用安全。</t>
  </si>
  <si>
    <t>定制化妆椅</t>
  </si>
  <si>
    <t>1.基材：采用橡胶木原木材质，
2.面料：采用阻燃绒麻面料
3.内衬板：采用实木多层板材质
4.内填充物：采用高弹海绵
5.油漆：采用水性油漆涂装。
6.工艺：榫卯工艺结构。
7.配置：坐垫厚度7cm，配静音脚垫；
8.成品需牢靠、不松动、使用安全。</t>
  </si>
  <si>
    <t>高低床</t>
  </si>
  <si>
    <t>长200cm*宽90cm*高180cm</t>
  </si>
  <si>
    <t>1、立柱：采用P形管，立面成型后尺寸≥65mm*65mm，壁厚≥1.2mm。
2、横梁：采用矩管材质，立面成型后尺寸≥40mm*80mm，壁厚≥1.2mm。
3、卡扣式连接件：采用优质钢板，激光切割成型。成型后尺寸为25*25*190mm，厚度≥2.0mm。
4、护栏及床换：采用≥25*25*1.0mm方管。
5、楼梯踏板：采用冷轧钢板，成型尺寸≥300*25mm，厚度≥0.8mm。
6、床立柱脚垫：采用静音ABS外套。                                                                                                                                                                                                 7、床立柱封口头：采用塑料封头。
8、床铺板：采用实木多层板，厚度≥12mm；
9、钢制件表面喷涂材料：采用塑粉                                                                                                                              10、棕垫成品：面料外观（无破损、污渍、明显色差，表面无刺触感、无明显软硬不均感）；缝纫、缝边均合格；安全卫生要求（无续燃、无阴燃）；                                                                                                  11、棕垫厚度：≥50mm。 
12.成品需牢靠、不松动、使用安全。</t>
  </si>
  <si>
    <t>两院区备用</t>
  </si>
  <si>
    <t>注：
1.以上所有货物的颜色采购人在产品制作前可选择调整，中标人应配合采购人的选样选色。
2.中标人需将上述货物深化设计，明确各部件尺寸并征得采购人同意。
3.投标人须提供具有CMA标志的第三方专业检验检测机构出具的检验（测）报告扫描件，检测内容必须包含且满足以下技术参数要求：
①超纤皮（禁用偶氮染料≤30mg/kg、游离甲醛≤75mg/kg、撕裂力＞20N）；
②海绵（回弹率≥35%，65%/25%压陷比≥1.8%，甲醛散发≤10mg/kg）；
③绒麻面料（甲醛含量≤75mg/kg、禁用可分解致癌芳香胺染料、耐干摩擦B类≥3级）；
④多层实木板（甲醛释放≤0.124mg/m3）；
⑤气压杆（质量符合GB/T29525标准）；
  检测报告中除上述要求以外的其他所检项目均至少合格。检测报告检测依据应为符合本产品特点的现行国家标准或行业标准并依据《市场监管总局关于对检验检测机构资质认定实施“一单一库”管理的公告》要求提供“一单一库”查询截图。
4.家具整体还需满足GB 18584-2024标准。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</si>
</sst>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9"/>
      <color theme="1"/>
      <name val="仿宋_GB2312"/>
      <charset val="134"/>
    </font>
    <font>
      <sz val="11"/>
      <color theme="1"/>
      <name val="仿宋_GB2312"/>
      <charset val="134"/>
    </font>
    <font>
      <b/>
      <sz val="14"/>
      <name val="仿宋_GB2312"/>
      <charset val="134"/>
    </font>
    <font>
      <sz val="11"/>
      <name val="仿宋_GB2312"/>
      <charset val="134"/>
    </font>
    <font>
      <sz val="11"/>
      <color rgb="FFFF0000"/>
      <name val="仿宋_GB2312"/>
      <charset val="134"/>
    </font>
    <font>
      <sz val="9"/>
      <name val="仿宋_GB2312"/>
      <charset val="134"/>
    </font>
    <font>
      <sz val="8"/>
      <color theme="1"/>
      <name val="仿宋_GB2312"/>
      <charset val="134"/>
    </font>
    <font>
      <sz val="11"/>
      <color rgb="FF00B0F0"/>
      <name val="仿宋_GB2312"/>
      <charset val="134"/>
    </font>
    <font>
      <sz val="9"/>
      <color rgb="FFFF0000"/>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9">
    <xf numFmtId="0" fontId="0" fillId="0" borderId="0" xfId="0">
      <alignment vertical="center"/>
    </xf>
    <xf numFmtId="0" fontId="1" fillId="0" borderId="0" xfId="0" applyFont="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Border="1" applyAlignment="1">
      <alignment horizontal="left" vertical="center" wrapText="1"/>
    </xf>
    <xf numFmtId="0" fontId="7" fillId="0" borderId="0" xfId="0" applyFont="1" applyAlignment="1">
      <alignment vertical="center" wrapText="1"/>
    </xf>
    <xf numFmtId="0" fontId="8" fillId="0" borderId="2" xfId="0" applyFont="1" applyFill="1" applyBorder="1" applyAlignment="1">
      <alignment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 fillId="0" borderId="2" xfId="0" applyFont="1" applyFill="1" applyBorder="1" applyAlignment="1">
      <alignment horizontal="left" vertical="center" wrapText="1"/>
    </xf>
    <xf numFmtId="0" fontId="2"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4" fillId="0" borderId="5"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4" fillId="0" borderId="2" xfId="0" applyFont="1" applyFill="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lignment vertical="center"/>
    </xf>
    <xf numFmtId="0" fontId="5" fillId="0" borderId="2"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png"/><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jpe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png"/><Relationship Id="rId2" Type="http://schemas.openxmlformats.org/officeDocument/2006/relationships/image" Target="media/image2.png"/><Relationship Id="rId19" Type="http://schemas.openxmlformats.org/officeDocument/2006/relationships/image" Target="media/image19.pn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6.png"/><Relationship Id="rId15" Type="http://schemas.openxmlformats.org/officeDocument/2006/relationships/image" Target="media/image15.png"/><Relationship Id="rId14" Type="http://schemas.openxmlformats.org/officeDocument/2006/relationships/image" Target="media/image14.pn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png"/><Relationship Id="rId10" Type="http://schemas.openxmlformats.org/officeDocument/2006/relationships/image" Target="media/image10.pn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tabSelected="1" topLeftCell="A12" workbookViewId="0">
      <selection activeCell="A37" sqref="A37:H37"/>
    </sheetView>
  </sheetViews>
  <sheetFormatPr defaultColWidth="9" defaultRowHeight="13.5"/>
  <cols>
    <col min="1" max="1" width="13.6333333333333" style="2" customWidth="1"/>
    <col min="2" max="2" width="12.8833333333333" style="2" customWidth="1"/>
    <col min="3" max="3" width="39.3083333333333" style="2" customWidth="1"/>
    <col min="4" max="4" width="39.3083333333333" style="3" customWidth="1"/>
    <col min="5" max="6" width="7.95" style="4" customWidth="1"/>
    <col min="7" max="7" width="11.3583333333333" style="4" customWidth="1"/>
    <col min="8" max="8" width="9.76666666666667" style="5" customWidth="1"/>
    <col min="9" max="9" width="9" style="6"/>
    <col min="10" max="10" width="45.75" style="6" customWidth="1"/>
    <col min="11" max="16384" width="9" style="6"/>
  </cols>
  <sheetData>
    <row r="1" ht="18.75" spans="1:10">
      <c r="A1" s="7" t="s">
        <v>0</v>
      </c>
      <c r="B1" s="7"/>
      <c r="C1" s="7"/>
      <c r="D1" s="8"/>
      <c r="E1" s="7"/>
      <c r="F1" s="7"/>
      <c r="G1" s="7"/>
      <c r="H1" s="8"/>
    </row>
    <row r="2" ht="27" spans="1:10">
      <c r="A2" s="9" t="s">
        <v>1</v>
      </c>
      <c r="B2" s="9" t="s">
        <v>2</v>
      </c>
      <c r="C2" s="9" t="s">
        <v>3</v>
      </c>
      <c r="D2" s="10" t="s">
        <v>4</v>
      </c>
      <c r="E2" s="9" t="s">
        <v>5</v>
      </c>
      <c r="F2" s="9" t="s">
        <v>6</v>
      </c>
      <c r="G2" s="11" t="s">
        <v>7</v>
      </c>
      <c r="H2" s="12"/>
    </row>
    <row r="3" ht="258.75" spans="1:10">
      <c r="A3" s="13" t="s">
        <v>8</v>
      </c>
      <c r="B3" s="13" t="s">
        <v>9</v>
      </c>
      <c r="C3" s="13" t="str">
        <f>_xlfn.DISPIMG("ID_FFB0FD141B6C4A98875A35B3DF444E7C",1)</f>
        <v>=DISPIMG("ID_FFB0FD141B6C4A98875A35B3DF444E7C",1)</v>
      </c>
      <c r="D3" s="14" t="s">
        <v>10</v>
      </c>
      <c r="E3" s="9">
        <v>6</v>
      </c>
      <c r="F3" s="9" t="s">
        <v>11</v>
      </c>
      <c r="G3" s="9"/>
      <c r="H3" s="13" t="s">
        <v>12</v>
      </c>
    </row>
    <row r="4" ht="112.5" spans="1:10">
      <c r="A4" s="13" t="s">
        <v>13</v>
      </c>
      <c r="B4" s="13" t="s">
        <v>14</v>
      </c>
      <c r="C4" s="13" t="str">
        <f>_xlfn.DISPIMG("ID_D4FBF40BFB8D4A16934CBC56E52D11FE",1)</f>
        <v>=DISPIMG("ID_D4FBF40BFB8D4A16934CBC56E52D11FE",1)</v>
      </c>
      <c r="D4" s="14" t="s">
        <v>15</v>
      </c>
      <c r="E4" s="9">
        <v>6</v>
      </c>
      <c r="F4" s="9" t="s">
        <v>16</v>
      </c>
      <c r="G4" s="9"/>
      <c r="H4" s="13" t="s">
        <v>12</v>
      </c>
    </row>
    <row r="5" ht="135" spans="1:10">
      <c r="A5" s="15" t="s">
        <v>17</v>
      </c>
      <c r="B5" s="16" t="s">
        <v>18</v>
      </c>
      <c r="C5" s="16" t="str">
        <f>_xlfn.DISPIMG("ID_264D0AB6F1C64A63929C139D682BFC0C",1)</f>
        <v>=DISPIMG("ID_264D0AB6F1C64A63929C139D682BFC0C",1)</v>
      </c>
      <c r="D5" s="14" t="s">
        <v>19</v>
      </c>
      <c r="E5" s="17">
        <v>2</v>
      </c>
      <c r="F5" s="9" t="s">
        <v>11</v>
      </c>
      <c r="G5" s="17"/>
      <c r="H5" s="13" t="s">
        <v>12</v>
      </c>
    </row>
    <row r="6" ht="139" customHeight="1" spans="1:10">
      <c r="A6" s="18"/>
      <c r="B6" s="16" t="s">
        <v>18</v>
      </c>
      <c r="C6" s="16" t="str">
        <f>_xlfn.DISPIMG("ID_264D0AB6F1C64A63929C139D682BFC0C",1)</f>
        <v>=DISPIMG("ID_264D0AB6F1C64A63929C139D682BFC0C",1)</v>
      </c>
      <c r="D6" s="14" t="s">
        <v>19</v>
      </c>
      <c r="E6" s="17">
        <v>10</v>
      </c>
      <c r="F6" s="9" t="s">
        <v>11</v>
      </c>
      <c r="G6" s="17" t="s">
        <v>20</v>
      </c>
      <c r="H6" s="19" t="s">
        <v>21</v>
      </c>
      <c r="J6" s="20"/>
    </row>
    <row r="7" ht="168" customHeight="1" spans="1:10">
      <c r="A7" s="13" t="s">
        <v>22</v>
      </c>
      <c r="B7" s="13" t="s">
        <v>23</v>
      </c>
      <c r="C7" s="13" t="str">
        <f>_xlfn.DISPIMG("ID_5B070ED8410C477498B1E9E3CE9B5C0F",1)</f>
        <v>=DISPIMG("ID_5B070ED8410C477498B1E9E3CE9B5C0F",1)</v>
      </c>
      <c r="D7" s="13" t="s">
        <v>24</v>
      </c>
      <c r="E7" s="9">
        <v>10</v>
      </c>
      <c r="F7" s="9" t="s">
        <v>16</v>
      </c>
      <c r="G7" s="9"/>
      <c r="H7" s="13" t="s">
        <v>25</v>
      </c>
    </row>
    <row r="8" s="1" customFormat="1" ht="135" spans="1:10">
      <c r="A8" s="14" t="s">
        <v>26</v>
      </c>
      <c r="B8" s="21" t="s">
        <v>27</v>
      </c>
      <c r="C8" s="14" t="str">
        <f>_xlfn.DISPIMG("ID_5578F5B56663458BAA36B0EF9327F519",1)</f>
        <v>=DISPIMG("ID_5578F5B56663458BAA36B0EF9327F519",1)</v>
      </c>
      <c r="D8" s="14" t="s">
        <v>28</v>
      </c>
      <c r="E8" s="22">
        <v>3</v>
      </c>
      <c r="F8" s="23" t="s">
        <v>29</v>
      </c>
      <c r="G8" s="23"/>
      <c r="H8" s="14" t="s">
        <v>30</v>
      </c>
    </row>
    <row r="9" ht="156" customHeight="1" spans="1:10">
      <c r="A9" s="13" t="s">
        <v>31</v>
      </c>
      <c r="B9" s="24" t="s">
        <v>32</v>
      </c>
      <c r="C9" s="13" t="str">
        <f>_xlfn.DISPIMG("ID_01E7CE1E9025409A81D0C2179F19C288",1)</f>
        <v>=DISPIMG("ID_01E7CE1E9025409A81D0C2179F19C288",1)</v>
      </c>
      <c r="D9" s="14" t="s">
        <v>33</v>
      </c>
      <c r="E9" s="9">
        <v>2</v>
      </c>
      <c r="F9" s="9" t="s">
        <v>34</v>
      </c>
      <c r="G9" s="9"/>
      <c r="H9" s="13" t="s">
        <v>35</v>
      </c>
    </row>
    <row r="10" ht="146.25" spans="1:10">
      <c r="A10" s="13" t="s">
        <v>36</v>
      </c>
      <c r="B10" s="24" t="s">
        <v>37</v>
      </c>
      <c r="C10" s="13" t="str">
        <f>_xlfn.DISPIMG("ID_F0D1D4ADA4F14D8DA5886E48AA6988A0",1)</f>
        <v>=DISPIMG("ID_F0D1D4ADA4F14D8DA5886E48AA6988A0",1)</v>
      </c>
      <c r="D10" s="14" t="s">
        <v>38</v>
      </c>
      <c r="E10" s="9">
        <v>1</v>
      </c>
      <c r="F10" s="9" t="s">
        <v>29</v>
      </c>
      <c r="H10" s="13" t="s">
        <v>39</v>
      </c>
    </row>
    <row r="11" ht="155" customHeight="1" spans="1:10">
      <c r="A11" s="13" t="s">
        <v>40</v>
      </c>
      <c r="B11" s="24" t="s">
        <v>32</v>
      </c>
      <c r="C11" s="14" t="str">
        <f>_xlfn.DISPIMG("ID_B80BB4CDC038479F98378EA1531C0B67",1)</f>
        <v>=DISPIMG("ID_B80BB4CDC038479F98378EA1531C0B67",1)</v>
      </c>
      <c r="D11" s="14" t="s">
        <v>41</v>
      </c>
      <c r="E11" s="9">
        <v>20</v>
      </c>
      <c r="F11" s="9" t="s">
        <v>34</v>
      </c>
      <c r="G11" s="9"/>
      <c r="H11" s="13" t="s">
        <v>42</v>
      </c>
    </row>
    <row r="12" ht="101" customHeight="1" spans="1:10">
      <c r="A12" s="16" t="s">
        <v>43</v>
      </c>
      <c r="B12" s="16" t="s">
        <v>44</v>
      </c>
      <c r="C12" s="13" t="str">
        <f t="shared" ref="C12:C15" si="0">_xlfn.DISPIMG("ID_E4A6FEEFAEAA4D5CB35737BA25A17208",1)</f>
        <v>=DISPIMG("ID_E4A6FEEFAEAA4D5CB35737BA25A17208",1)</v>
      </c>
      <c r="D12" s="25" t="s">
        <v>45</v>
      </c>
      <c r="E12" s="9">
        <v>2</v>
      </c>
      <c r="F12" s="9" t="s">
        <v>34</v>
      </c>
      <c r="G12" s="17" t="s">
        <v>46</v>
      </c>
      <c r="H12" s="9" t="s">
        <v>47</v>
      </c>
    </row>
    <row r="13" ht="101" customHeight="1" spans="1:10">
      <c r="A13" s="16" t="s">
        <v>48</v>
      </c>
      <c r="B13" s="16" t="s">
        <v>49</v>
      </c>
      <c r="C13" s="13" t="str">
        <f t="shared" si="0"/>
        <v>=DISPIMG("ID_E4A6FEEFAEAA4D5CB35737BA25A17208",1)</v>
      </c>
      <c r="D13" s="26"/>
      <c r="E13" s="9">
        <v>2</v>
      </c>
      <c r="F13" s="9" t="s">
        <v>34</v>
      </c>
      <c r="G13" s="17"/>
      <c r="H13" s="9"/>
    </row>
    <row r="14" ht="101" customHeight="1" spans="1:10">
      <c r="A14" s="16" t="s">
        <v>50</v>
      </c>
      <c r="B14" s="16" t="s">
        <v>51</v>
      </c>
      <c r="C14" s="13" t="str">
        <f t="shared" si="0"/>
        <v>=DISPIMG("ID_E4A6FEEFAEAA4D5CB35737BA25A17208",1)</v>
      </c>
      <c r="D14" s="26"/>
      <c r="E14" s="9">
        <v>1</v>
      </c>
      <c r="F14" s="9" t="s">
        <v>34</v>
      </c>
      <c r="G14" s="17"/>
      <c r="H14" s="9"/>
    </row>
    <row r="15" ht="101" customHeight="1" spans="1:10">
      <c r="A15" s="16" t="s">
        <v>52</v>
      </c>
      <c r="B15" s="16" t="s">
        <v>53</v>
      </c>
      <c r="C15" s="13" t="str">
        <f t="shared" si="0"/>
        <v>=DISPIMG("ID_E4A6FEEFAEAA4D5CB35737BA25A17208",1)</v>
      </c>
      <c r="D15" s="27"/>
      <c r="E15" s="17">
        <v>4</v>
      </c>
      <c r="F15" s="9" t="s">
        <v>34</v>
      </c>
      <c r="G15" s="17"/>
      <c r="H15" s="9"/>
    </row>
    <row r="16" ht="120" customHeight="1" spans="1:10">
      <c r="A16" s="16" t="s">
        <v>54</v>
      </c>
      <c r="B16" s="16" t="s">
        <v>55</v>
      </c>
      <c r="C16" s="13" t="str">
        <f>_xlfn.DISPIMG("ID_8C38B56146374251A066676F1887E993",1)</f>
        <v>=DISPIMG("ID_8C38B56146374251A066676F1887E993",1)</v>
      </c>
      <c r="D16" s="14" t="s">
        <v>56</v>
      </c>
      <c r="E16" s="17">
        <v>8</v>
      </c>
      <c r="F16" s="9" t="s">
        <v>34</v>
      </c>
      <c r="G16" s="17" t="s">
        <v>57</v>
      </c>
      <c r="H16" s="9" t="s">
        <v>47</v>
      </c>
    </row>
    <row r="17" ht="120" customHeight="1" spans="1:8">
      <c r="A17" s="16" t="s">
        <v>58</v>
      </c>
      <c r="B17" s="16" t="s">
        <v>59</v>
      </c>
      <c r="C17" s="13" t="str">
        <f>_xlfn.DISPIMG("ID_F35C30496FF041779B721DE5765EAE08",1)</f>
        <v>=DISPIMG("ID_F35C30496FF041779B721DE5765EAE08",1)</v>
      </c>
      <c r="D17" s="14" t="s">
        <v>60</v>
      </c>
      <c r="E17" s="17">
        <v>2</v>
      </c>
      <c r="F17" s="9" t="s">
        <v>34</v>
      </c>
      <c r="G17" s="17"/>
      <c r="H17" s="9"/>
    </row>
    <row r="18" ht="86" customHeight="1" spans="1:8">
      <c r="A18" s="16" t="s">
        <v>61</v>
      </c>
      <c r="B18" s="16" t="s">
        <v>62</v>
      </c>
      <c r="C18" s="16" t="str">
        <f>_xlfn.DISPIMG("ID_3AF06F3825BA4CAA819B110B0E089238",1)</f>
        <v>=DISPIMG("ID_3AF06F3825BA4CAA819B110B0E089238",1)</v>
      </c>
      <c r="D18" s="28" t="s">
        <v>63</v>
      </c>
      <c r="E18" s="17">
        <v>15</v>
      </c>
      <c r="F18" s="9" t="s">
        <v>34</v>
      </c>
      <c r="G18" s="29" t="s">
        <v>46</v>
      </c>
      <c r="H18" s="30" t="s">
        <v>47</v>
      </c>
    </row>
    <row r="19" ht="86" customHeight="1" spans="1:8">
      <c r="A19" s="16" t="s">
        <v>64</v>
      </c>
      <c r="B19" s="16" t="s">
        <v>65</v>
      </c>
      <c r="C19" s="16" t="str">
        <f>_xlfn.DISPIMG("ID_4BABBEFAE61C47909BA92B51EE69331E",1)</f>
        <v>=DISPIMG("ID_4BABBEFAE61C47909BA92B51EE69331E",1)</v>
      </c>
      <c r="D19" s="28" t="s">
        <v>66</v>
      </c>
      <c r="E19" s="17">
        <v>2</v>
      </c>
      <c r="F19" s="9" t="s">
        <v>34</v>
      </c>
      <c r="G19" s="31"/>
      <c r="H19" s="32"/>
    </row>
    <row r="20" ht="148" customHeight="1" spans="1:8">
      <c r="A20" s="16" t="s">
        <v>67</v>
      </c>
      <c r="B20" s="16" t="s">
        <v>68</v>
      </c>
      <c r="C20" s="16" t="str">
        <f>_xlfn.DISPIMG("ID_605863FF2B1840EFA88B787C0BB9B8FB",1)</f>
        <v>=DISPIMG("ID_605863FF2B1840EFA88B787C0BB9B8FB",1)</v>
      </c>
      <c r="D20" s="14" t="s">
        <v>69</v>
      </c>
      <c r="E20" s="17">
        <v>4</v>
      </c>
      <c r="F20" s="9" t="s">
        <v>34</v>
      </c>
      <c r="G20" s="29" t="s">
        <v>70</v>
      </c>
      <c r="H20" s="30" t="s">
        <v>47</v>
      </c>
    </row>
    <row r="21" ht="135" spans="1:8">
      <c r="A21" s="16" t="s">
        <v>71</v>
      </c>
      <c r="B21" s="16" t="s">
        <v>72</v>
      </c>
      <c r="C21" s="16" t="str">
        <f>_xlfn.DISPIMG("ID_9C73E2BDA1834241A2CCCCBD64FA7FC4",1)</f>
        <v>=DISPIMG("ID_9C73E2BDA1834241A2CCCCBD64FA7FC4",1)</v>
      </c>
      <c r="D21" s="14" t="s">
        <v>73</v>
      </c>
      <c r="E21" s="17">
        <v>2</v>
      </c>
      <c r="F21" s="9" t="s">
        <v>34</v>
      </c>
      <c r="G21" s="31"/>
      <c r="H21" s="32"/>
    </row>
    <row r="22" ht="86" customHeight="1" spans="1:8">
      <c r="A22" s="16" t="s">
        <v>74</v>
      </c>
      <c r="B22" s="16" t="s">
        <v>75</v>
      </c>
      <c r="C22" s="16" t="str">
        <f>_xlfn.DISPIMG("ID_1E8D9CE61AF445FEA7F114BD02C809BE",1)</f>
        <v>=DISPIMG("ID_1E8D9CE61AF445FEA7F114BD02C809BE",1)</v>
      </c>
      <c r="D22" s="25" t="s">
        <v>76</v>
      </c>
      <c r="E22" s="17">
        <v>1</v>
      </c>
      <c r="F22" s="9" t="s">
        <v>34</v>
      </c>
      <c r="G22" s="17" t="s">
        <v>77</v>
      </c>
      <c r="H22" s="17" t="s">
        <v>78</v>
      </c>
    </row>
    <row r="23" ht="86" customHeight="1" spans="1:8">
      <c r="A23" s="16" t="s">
        <v>79</v>
      </c>
      <c r="B23" s="16" t="s">
        <v>80</v>
      </c>
      <c r="C23" s="16" t="str">
        <f>_xlfn.DISPIMG("ID_1E8D9CE61AF445FEA7F114BD02C809BE",1)</f>
        <v>=DISPIMG("ID_1E8D9CE61AF445FEA7F114BD02C809BE",1)</v>
      </c>
      <c r="D23" s="27"/>
      <c r="E23" s="17">
        <v>1</v>
      </c>
      <c r="F23" s="9" t="s">
        <v>34</v>
      </c>
      <c r="G23" s="17"/>
      <c r="H23" s="17"/>
    </row>
    <row r="24" ht="110" customHeight="1" spans="1:8">
      <c r="A24" s="16" t="s">
        <v>81</v>
      </c>
      <c r="B24" s="16" t="s">
        <v>82</v>
      </c>
      <c r="C24" s="16" t="str">
        <f>_xlfn.DISPIMG("ID_9FAF43ED8F534EF8B156C3AB8A844C8C",1)</f>
        <v>=DISPIMG("ID_9FAF43ED8F534EF8B156C3AB8A844C8C",1)</v>
      </c>
      <c r="D24" s="14" t="s">
        <v>83</v>
      </c>
      <c r="E24" s="17">
        <v>1</v>
      </c>
      <c r="F24" s="9" t="s">
        <v>34</v>
      </c>
      <c r="G24" s="17"/>
      <c r="H24" s="17"/>
    </row>
    <row r="25" ht="152" customHeight="1" spans="1:8">
      <c r="A25" s="16" t="s">
        <v>84</v>
      </c>
      <c r="B25" s="16" t="s">
        <v>85</v>
      </c>
      <c r="C25" s="16" t="str">
        <f>_xlfn.DISPIMG("ID_91EA85F3280945F6A5B9984F9B981F08",1)</f>
        <v>=DISPIMG("ID_91EA85F3280945F6A5B9984F9B981F08",1)</v>
      </c>
      <c r="D25" s="14" t="s">
        <v>86</v>
      </c>
      <c r="E25" s="17">
        <v>1</v>
      </c>
      <c r="F25" s="17" t="s">
        <v>34</v>
      </c>
      <c r="G25" s="17"/>
      <c r="H25" s="17"/>
    </row>
    <row r="26" ht="152" customHeight="1" spans="1:8">
      <c r="A26" s="16" t="s">
        <v>87</v>
      </c>
      <c r="B26" s="16" t="s">
        <v>88</v>
      </c>
      <c r="C26" s="16" t="str">
        <f>_xlfn.DISPIMG("ID_6E823DCA7D434C72B7CA7BF541BFDF07",1)</f>
        <v>=DISPIMG("ID_6E823DCA7D434C72B7CA7BF541BFDF07",1)</v>
      </c>
      <c r="D26" s="14" t="s">
        <v>89</v>
      </c>
      <c r="E26" s="17">
        <v>2</v>
      </c>
      <c r="F26" s="9" t="s">
        <v>34</v>
      </c>
      <c r="G26" s="17"/>
      <c r="H26" s="17"/>
    </row>
    <row r="27" ht="152" customHeight="1" spans="1:8">
      <c r="A27" s="16" t="s">
        <v>90</v>
      </c>
      <c r="B27" s="16" t="s">
        <v>91</v>
      </c>
      <c r="C27" s="16" t="str">
        <f>_xlfn.DISPIMG("ID_44400AC9C73F41EEA4539B0AF0FBE32F",1)</f>
        <v>=DISPIMG("ID_44400AC9C73F41EEA4539B0AF0FBE32F",1)</v>
      </c>
      <c r="D27" s="14" t="s">
        <v>92</v>
      </c>
      <c r="E27" s="17">
        <v>4</v>
      </c>
      <c r="F27" s="9" t="s">
        <v>16</v>
      </c>
      <c r="G27" s="17"/>
      <c r="H27" s="17"/>
    </row>
    <row r="28" ht="152" customHeight="1" spans="1:8">
      <c r="A28" s="30" t="s">
        <v>93</v>
      </c>
      <c r="B28" s="16" t="s">
        <v>94</v>
      </c>
      <c r="C28" s="16" t="str">
        <f>_xlfn.DISPIMG("ID_FCED94EDF67F4079A58FE605CE79EF6B",1)</f>
        <v>=DISPIMG("ID_FCED94EDF67F4079A58FE605CE79EF6B",1)</v>
      </c>
      <c r="D28" s="14" t="s">
        <v>95</v>
      </c>
      <c r="E28" s="17">
        <v>2</v>
      </c>
      <c r="F28" s="9" t="s">
        <v>34</v>
      </c>
      <c r="G28" s="17"/>
      <c r="H28" s="17"/>
    </row>
    <row r="29" ht="122" customHeight="1" spans="1:8">
      <c r="A29" s="33"/>
      <c r="B29" s="16" t="s">
        <v>94</v>
      </c>
      <c r="C29" s="16" t="str">
        <f>_xlfn.DISPIMG("ID_FCED94EDF67F4079A58FE605CE79EF6B",1)</f>
        <v>=DISPIMG("ID_FCED94EDF67F4079A58FE605CE79EF6B",1)</v>
      </c>
      <c r="D29" s="34" t="s">
        <v>96</v>
      </c>
      <c r="E29" s="17">
        <v>4</v>
      </c>
      <c r="F29" s="9" t="s">
        <v>34</v>
      </c>
      <c r="G29" s="17" t="s">
        <v>97</v>
      </c>
      <c r="H29" s="19" t="s">
        <v>78</v>
      </c>
    </row>
    <row r="30" ht="205.05" spans="1:8">
      <c r="A30" s="35" t="s">
        <v>98</v>
      </c>
      <c r="B30" s="16" t="s">
        <v>99</v>
      </c>
      <c r="C30" s="16" t="str">
        <f>_xlfn.DISPIMG("ID_39C4D70DC88D465EBB7FAB36B7CF8795",1)</f>
        <v>=DISPIMG("ID_39C4D70DC88D465EBB7FAB36B7CF8795",1)</v>
      </c>
      <c r="D30" s="14" t="s">
        <v>100</v>
      </c>
      <c r="E30" s="17">
        <v>2</v>
      </c>
      <c r="F30" s="9" t="s">
        <v>34</v>
      </c>
      <c r="G30" s="17" t="s">
        <v>101</v>
      </c>
      <c r="H30" s="19" t="s">
        <v>78</v>
      </c>
    </row>
    <row r="31" ht="152" customHeight="1" spans="1:8">
      <c r="A31" s="35" t="s">
        <v>102</v>
      </c>
      <c r="B31" s="16" t="s">
        <v>94</v>
      </c>
      <c r="C31" s="16" t="str">
        <f>_xlfn.DISPIMG("ID_2EE1C0EBA8B941EEA297AD1169E1FD75",1)</f>
        <v>=DISPIMG("ID_2EE1C0EBA8B941EEA297AD1169E1FD75",1)</v>
      </c>
      <c r="D31" s="14" t="s">
        <v>103</v>
      </c>
      <c r="E31" s="17">
        <v>4</v>
      </c>
      <c r="F31" s="9" t="s">
        <v>16</v>
      </c>
      <c r="G31" s="17" t="s">
        <v>101</v>
      </c>
      <c r="H31" s="19" t="s">
        <v>78</v>
      </c>
    </row>
    <row r="32" ht="152" customHeight="1" spans="1:8">
      <c r="A32" s="35" t="s">
        <v>104</v>
      </c>
      <c r="B32" s="16" t="s">
        <v>94</v>
      </c>
      <c r="C32" s="16" t="str">
        <f>_xlfn.DISPIMG("ID_B30B00A7241B4AF2B2A2A3DEABF1FD27",1)</f>
        <v>=DISPIMG("ID_B30B00A7241B4AF2B2A2A3DEABF1FD27",1)</v>
      </c>
      <c r="D32" s="14" t="s">
        <v>105</v>
      </c>
      <c r="E32" s="17">
        <v>2</v>
      </c>
      <c r="F32" s="9" t="s">
        <v>34</v>
      </c>
      <c r="G32" s="17" t="s">
        <v>101</v>
      </c>
      <c r="H32" s="19" t="s">
        <v>78</v>
      </c>
    </row>
    <row r="33" ht="103" customHeight="1" spans="1:8">
      <c r="A33" s="35" t="s">
        <v>106</v>
      </c>
      <c r="B33" s="16" t="s">
        <v>107</v>
      </c>
      <c r="C33" s="16" t="str">
        <f>_xlfn.DISPIMG("ID_464C2642BDEA4DA2B4D4D7D799F33840",1)</f>
        <v>=DISPIMG("ID_464C2642BDEA4DA2B4D4D7D799F33840",1)</v>
      </c>
      <c r="D33" s="14" t="s">
        <v>108</v>
      </c>
      <c r="E33" s="17">
        <v>1</v>
      </c>
      <c r="F33" s="9" t="s">
        <v>34</v>
      </c>
      <c r="G33" s="17" t="s">
        <v>109</v>
      </c>
      <c r="H33" s="19" t="s">
        <v>78</v>
      </c>
    </row>
    <row r="34" ht="112" customHeight="1" spans="1:8">
      <c r="A34" s="35" t="s">
        <v>110</v>
      </c>
      <c r="B34" s="16" t="s">
        <v>111</v>
      </c>
      <c r="C34" s="16" t="str">
        <f>_xlfn.DISPIMG("ID_67F21A0B4F5E4B20879C371C775EDA70",1)</f>
        <v>=DISPIMG("ID_67F21A0B4F5E4B20879C371C775EDA70",1)</v>
      </c>
      <c r="D34" s="14" t="s">
        <v>112</v>
      </c>
      <c r="E34" s="17">
        <v>2</v>
      </c>
      <c r="F34" s="9" t="s">
        <v>34</v>
      </c>
      <c r="G34" s="17" t="s">
        <v>109</v>
      </c>
      <c r="H34" s="19" t="s">
        <v>78</v>
      </c>
    </row>
    <row r="35" ht="130" customHeight="1" spans="1:8">
      <c r="A35" s="35" t="s">
        <v>113</v>
      </c>
      <c r="B35" s="16" t="s">
        <v>94</v>
      </c>
      <c r="C35" s="16" t="str">
        <f>_xlfn.DISPIMG("ID_7534607B59CC44188ED3266633D9DCBF",1)</f>
        <v>=DISPIMG("ID_7534607B59CC44188ED3266633D9DCBF",1)</v>
      </c>
      <c r="D35" s="14" t="s">
        <v>114</v>
      </c>
      <c r="E35" s="17">
        <v>5</v>
      </c>
      <c r="F35" s="9" t="s">
        <v>34</v>
      </c>
      <c r="G35" s="17" t="s">
        <v>97</v>
      </c>
      <c r="H35" s="19" t="s">
        <v>78</v>
      </c>
    </row>
    <row r="36" ht="218.25" spans="1:8">
      <c r="A36" s="35" t="s">
        <v>115</v>
      </c>
      <c r="B36" s="36" t="s">
        <v>116</v>
      </c>
      <c r="C36" s="37" t="str">
        <f>_xlfn.DISPIMG("ID_23A58F29ADA44D44BC9FED6DFBD89643",1)</f>
        <v>=DISPIMG("ID_23A58F29ADA44D44BC9FED6DFBD89643",1)</v>
      </c>
      <c r="D36" s="14" t="s">
        <v>117</v>
      </c>
      <c r="E36" s="17">
        <v>10</v>
      </c>
      <c r="F36" s="9" t="s">
        <v>11</v>
      </c>
      <c r="G36" s="17" t="s">
        <v>20</v>
      </c>
      <c r="H36" s="19" t="s">
        <v>118</v>
      </c>
    </row>
    <row r="37" ht="174" customHeight="1" spans="1:8">
      <c r="A37" s="38" t="s">
        <v>119</v>
      </c>
      <c r="B37" s="38"/>
      <c r="C37" s="38"/>
      <c r="D37" s="38"/>
      <c r="E37" s="38"/>
      <c r="F37" s="38"/>
      <c r="G37" s="38"/>
      <c r="H37" s="38"/>
    </row>
  </sheetData>
  <autoFilter xmlns:etc="http://www.wps.cn/officeDocument/2017/etCustomData" ref="A2:H37" etc:filterBottomFollowUsedRange="0">
    <extLst/>
  </autoFilter>
  <mergeCells count="17">
    <mergeCell ref="A1:H1"/>
    <mergeCell ref="G2:H2"/>
    <mergeCell ref="A37:H37"/>
    <mergeCell ref="A5:A6"/>
    <mergeCell ref="A28:A29"/>
    <mergeCell ref="D12:D15"/>
    <mergeCell ref="D22:D23"/>
    <mergeCell ref="G12:G15"/>
    <mergeCell ref="G16:G17"/>
    <mergeCell ref="G18:G19"/>
    <mergeCell ref="G20:G21"/>
    <mergeCell ref="G22:G28"/>
    <mergeCell ref="H12:H15"/>
    <mergeCell ref="H16:H17"/>
    <mergeCell ref="H18:H19"/>
    <mergeCell ref="H20:H21"/>
    <mergeCell ref="H22:H28"/>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行政职能科室申报表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张素</dc:creator>
  <cp:lastModifiedBy>宋婷婷</cp:lastModifiedBy>
  <dcterms:created xsi:type="dcterms:W3CDTF">2023-09-11T08:59:00Z</dcterms:created>
  <dcterms:modified xsi:type="dcterms:W3CDTF">2026-08-13T07:55:15Z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7DCA6CDFA4364862A5A48347F14FE215_13</vt:lpwstr>
  </property>
  <property fmtid="{D5CDD505-2E9C-101B-9397-08002B2CF9AE}" pid="4" name="CalculationRule">
    <vt:i4>0</vt:i4>
  </property>
</Properties>
</file>